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55" windowHeight="10035" activeTab="0"/>
  </bookViews>
  <sheets>
    <sheet name="Сводный план" sheetId="1" r:id="rId1"/>
  </sheets>
  <definedNames>
    <definedName name="_xlnm.Print_Titles" localSheetId="0">'Сводный план'!$15:$15</definedName>
    <definedName name="_xlnm.Print_Area" localSheetId="0">'Сводный план'!$A$1:$I$110</definedName>
  </definedNames>
  <calcPr fullCalcOnLoad="1"/>
</workbook>
</file>

<file path=xl/sharedStrings.xml><?xml version="1.0" encoding="utf-8"?>
<sst xmlns="http://schemas.openxmlformats.org/spreadsheetml/2006/main" count="106" uniqueCount="41">
  <si>
    <t>ВСЕГО В МУ СДЮШОР № 21</t>
  </si>
  <si>
    <t>НП-1</t>
  </si>
  <si>
    <t>НП-2</t>
  </si>
  <si>
    <t>НП-3</t>
  </si>
  <si>
    <t>Т (СС)-1</t>
  </si>
  <si>
    <t>Т (СС)-2</t>
  </si>
  <si>
    <t>Т (СС)-3</t>
  </si>
  <si>
    <t>Т (СС)-4</t>
  </si>
  <si>
    <t>Т (СС)-5</t>
  </si>
  <si>
    <t>ССМ-1</t>
  </si>
  <si>
    <t>ССМ-2</t>
  </si>
  <si>
    <t>ССМ-3</t>
  </si>
  <si>
    <t>ВСМ</t>
  </si>
  <si>
    <t>Всего по организации</t>
  </si>
  <si>
    <t>Итого по виду спорта танцевальный спорт:</t>
  </si>
  <si>
    <t>Танцевальный спорт</t>
  </si>
  <si>
    <t>Вид спорта</t>
  </si>
  <si>
    <t>Итого по виду спорта художественная гимнастика:</t>
  </si>
  <si>
    <t>5% (10чел)</t>
  </si>
  <si>
    <t>3% (8чел)</t>
  </si>
  <si>
    <t>Художественная гимнастика</t>
  </si>
  <si>
    <t>Итого по виду спорта борьба(дзюдо):</t>
  </si>
  <si>
    <t>Борьба (Дзюдо)</t>
  </si>
  <si>
    <t>Итого по виду спорта тяжелая атлетика:</t>
  </si>
  <si>
    <t>Тяжелая атлетика</t>
  </si>
  <si>
    <t>Итого по виду спорта баскетбол:</t>
  </si>
  <si>
    <t>Баскетбол</t>
  </si>
  <si>
    <t>Повышение за достижение спортсменов для II тренера</t>
  </si>
  <si>
    <t>Повышение за достижение спортсменов для I тренера</t>
  </si>
  <si>
    <t>Для специалистов, привлекаемых дополнительно</t>
  </si>
  <si>
    <t>Для основных тренеров</t>
  </si>
  <si>
    <t>Итого ставок</t>
  </si>
  <si>
    <t>Расчетный коэффициент</t>
  </si>
  <si>
    <t>Норма часов работы с группой</t>
  </si>
  <si>
    <t>Количество групп</t>
  </si>
  <si>
    <t>Количество занимающихся (человек)</t>
  </si>
  <si>
    <t>Этап подготовки- период занятий на данном этапе (в годах)</t>
  </si>
  <si>
    <t>Наименование вида спорта</t>
  </si>
  <si>
    <t>с 1 сентября 2016 года</t>
  </si>
  <si>
    <t xml:space="preserve">Муниципального учреждения дополнительного образования Специализированной детско-юношеской спортивной школы олимпийского резерва № 21 г. Волгограда                                                          
</t>
  </si>
  <si>
    <t>СВОДНЫЙ ПЛАН КОМПЛЕКТОВАНИЯ на 2016-2017 учебный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</si>
</sst>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419]General"/>
    <numFmt numFmtId="166" formatCode="#,##0.00&quot; &quot;[$руб.-419];[Red]&quot;-&quot;#,##0.00&quot; &quot;[$руб.-419]"/>
  </numFmts>
  <fonts count="51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Arial1"/>
      <family val="0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b/>
      <i/>
      <u val="single"/>
      <sz val="11"/>
      <color rgb="FF000000"/>
      <name val="Arial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5" fontId="31" fillId="0" borderId="0" applyBorder="0" applyProtection="0">
      <alignment/>
    </xf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66" fontId="33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2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9" fontId="3" fillId="0" borderId="0" xfId="0" applyNumberFormat="1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9" fontId="3" fillId="33" borderId="0" xfId="0" applyNumberFormat="1" applyFont="1" applyFill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9" fontId="3" fillId="33" borderId="11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9" fontId="3" fillId="33" borderId="12" xfId="0" applyNumberFormat="1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" fillId="0" borderId="0" xfId="57" applyFont="1" applyFill="1" applyAlignment="1">
      <alignment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horizontal="left"/>
      <protection/>
    </xf>
    <xf numFmtId="2" fontId="4" fillId="0" borderId="0" xfId="57" applyNumberFormat="1" applyFont="1" applyFill="1" applyBorder="1" applyAlignment="1">
      <alignment horizontal="left" vertical="top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left"/>
      <protection/>
    </xf>
    <xf numFmtId="2" fontId="4" fillId="0" borderId="0" xfId="57" applyNumberFormat="1" applyFont="1" applyFill="1" applyBorder="1" applyAlignment="1">
      <alignment horizontal="left" wrapText="1"/>
      <protection/>
    </xf>
    <xf numFmtId="0" fontId="4" fillId="0" borderId="0" xfId="57" applyFont="1" applyFill="1" applyBorder="1" applyAlignment="1">
      <alignment horizontal="left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2" fontId="4" fillId="0" borderId="0" xfId="57" applyNumberFormat="1" applyFont="1" applyFill="1" applyBorder="1" applyAlignment="1">
      <alignment horizontal="left" vertical="top" wrapText="1"/>
      <protection/>
    </xf>
    <xf numFmtId="0" fontId="4" fillId="0" borderId="0" xfId="57" applyFont="1" applyFill="1" applyAlignment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view="pageBreakPreview" zoomScale="70" zoomScaleSheetLayoutView="70" zoomScalePageLayoutView="0" workbookViewId="0" topLeftCell="A1">
      <selection activeCell="A9" sqref="A9:I9"/>
    </sheetView>
  </sheetViews>
  <sheetFormatPr defaultColWidth="8.796875" defaultRowHeight="14.25"/>
  <cols>
    <col min="1" max="1" width="23.59765625" style="1" customWidth="1"/>
    <col min="2" max="2" width="14.19921875" style="1" customWidth="1"/>
    <col min="3" max="3" width="13.5" style="1" customWidth="1"/>
    <col min="4" max="4" width="13.3984375" style="1" customWidth="1"/>
    <col min="5" max="5" width="15.5" style="1" customWidth="1"/>
    <col min="6" max="8" width="15.8984375" style="1" customWidth="1"/>
    <col min="9" max="9" width="16.59765625" style="1" customWidth="1"/>
    <col min="10" max="16384" width="9" style="1" customWidth="1"/>
  </cols>
  <sheetData>
    <row r="1" spans="1:10" s="47" customFormat="1" ht="18.75">
      <c r="A1" s="71"/>
      <c r="B1" s="71"/>
      <c r="C1" s="71"/>
      <c r="D1" s="49"/>
      <c r="G1" s="48"/>
      <c r="H1" s="48"/>
      <c r="I1" s="48"/>
      <c r="J1" s="48"/>
    </row>
    <row r="2" spans="1:11" s="47" customFormat="1" ht="18.75" customHeight="1">
      <c r="A2" s="72"/>
      <c r="B2" s="72"/>
      <c r="C2" s="72"/>
      <c r="D2" s="49"/>
      <c r="G2" s="76"/>
      <c r="H2" s="76"/>
      <c r="I2" s="76"/>
      <c r="J2" s="51"/>
      <c r="K2" s="51"/>
    </row>
    <row r="3" spans="1:11" s="47" customFormat="1" ht="18.75" customHeight="1">
      <c r="A3" s="72"/>
      <c r="B3" s="72"/>
      <c r="C3" s="72"/>
      <c r="D3" s="72"/>
      <c r="G3" s="50"/>
      <c r="H3" s="50"/>
      <c r="I3" s="50"/>
      <c r="J3" s="51"/>
      <c r="K3" s="51"/>
    </row>
    <row r="4" spans="1:11" s="47" customFormat="1" ht="18.75">
      <c r="A4" s="73"/>
      <c r="B4" s="73"/>
      <c r="C4" s="73"/>
      <c r="D4" s="49"/>
      <c r="G4" s="48"/>
      <c r="H4" s="48"/>
      <c r="I4" s="48"/>
      <c r="J4" s="50"/>
      <c r="K4" s="50"/>
    </row>
    <row r="5" spans="1:10" s="47" customFormat="1" ht="18.75">
      <c r="A5" s="77"/>
      <c r="B5" s="77"/>
      <c r="C5" s="77"/>
      <c r="D5" s="49"/>
      <c r="J5" s="48"/>
    </row>
    <row r="6" spans="1:8" s="47" customFormat="1" ht="18.75">
      <c r="A6" s="48"/>
      <c r="B6" s="48"/>
      <c r="C6" s="48"/>
      <c r="D6" s="49"/>
      <c r="E6" s="48"/>
      <c r="F6" s="48"/>
      <c r="G6" s="48"/>
      <c r="H6" s="48"/>
    </row>
    <row r="7" spans="1:8" s="47" customFormat="1" ht="18.75">
      <c r="A7" s="48"/>
      <c r="B7" s="48"/>
      <c r="C7" s="48"/>
      <c r="D7" s="49"/>
      <c r="E7" s="48"/>
      <c r="F7" s="48"/>
      <c r="G7" s="48"/>
      <c r="H7" s="48"/>
    </row>
    <row r="8" spans="1:9" s="5" customFormat="1" ht="18.75">
      <c r="A8" s="74" t="s">
        <v>40</v>
      </c>
      <c r="B8" s="74"/>
      <c r="C8" s="74"/>
      <c r="D8" s="74"/>
      <c r="E8" s="74"/>
      <c r="F8" s="74"/>
      <c r="G8" s="74"/>
      <c r="H8" s="74"/>
      <c r="I8" s="74"/>
    </row>
    <row r="9" spans="1:9" s="6" customFormat="1" ht="42.75" customHeight="1">
      <c r="A9" s="75" t="s">
        <v>39</v>
      </c>
      <c r="B9" s="75"/>
      <c r="C9" s="75"/>
      <c r="D9" s="75"/>
      <c r="E9" s="75"/>
      <c r="F9" s="75"/>
      <c r="G9" s="75"/>
      <c r="H9" s="75"/>
      <c r="I9" s="75"/>
    </row>
    <row r="10" spans="1:9" s="6" customFormat="1" ht="18.75" customHeight="1">
      <c r="A10" s="75" t="s">
        <v>38</v>
      </c>
      <c r="B10" s="75"/>
      <c r="C10" s="75"/>
      <c r="D10" s="75"/>
      <c r="E10" s="75"/>
      <c r="F10" s="75"/>
      <c r="G10" s="75"/>
      <c r="H10" s="75"/>
      <c r="I10" s="75"/>
    </row>
    <row r="11" s="5" customFormat="1" ht="18.75"/>
    <row r="12" spans="1:9" s="5" customFormat="1" ht="18.75">
      <c r="A12" s="60" t="s">
        <v>16</v>
      </c>
      <c r="B12" s="61"/>
      <c r="C12" s="60" t="s">
        <v>37</v>
      </c>
      <c r="D12" s="62"/>
      <c r="E12" s="62"/>
      <c r="F12" s="62"/>
      <c r="G12" s="62"/>
      <c r="H12" s="62"/>
      <c r="I12" s="61"/>
    </row>
    <row r="13" spans="1:9" s="45" customFormat="1" ht="15.75" customHeight="1">
      <c r="A13" s="59" t="s">
        <v>36</v>
      </c>
      <c r="B13" s="59" t="s">
        <v>35</v>
      </c>
      <c r="C13" s="59" t="s">
        <v>34</v>
      </c>
      <c r="D13" s="59" t="s">
        <v>33</v>
      </c>
      <c r="E13" s="63" t="s">
        <v>32</v>
      </c>
      <c r="F13" s="64"/>
      <c r="G13" s="64"/>
      <c r="H13" s="65"/>
      <c r="I13" s="52" t="s">
        <v>31</v>
      </c>
    </row>
    <row r="14" spans="1:9" s="45" customFormat="1" ht="63">
      <c r="A14" s="59"/>
      <c r="B14" s="59"/>
      <c r="C14" s="59"/>
      <c r="D14" s="59"/>
      <c r="E14" s="46" t="s">
        <v>30</v>
      </c>
      <c r="F14" s="46" t="s">
        <v>29</v>
      </c>
      <c r="G14" s="46" t="s">
        <v>28</v>
      </c>
      <c r="H14" s="46" t="s">
        <v>27</v>
      </c>
      <c r="I14" s="53"/>
    </row>
    <row r="15" spans="1:9" s="45" customFormat="1" ht="15.75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</row>
    <row r="16" spans="1:9" s="5" customFormat="1" ht="18.75">
      <c r="A16" s="57" t="s">
        <v>16</v>
      </c>
      <c r="B16" s="58"/>
      <c r="C16" s="54" t="s">
        <v>26</v>
      </c>
      <c r="D16" s="55"/>
      <c r="E16" s="55"/>
      <c r="F16" s="55"/>
      <c r="G16" s="55"/>
      <c r="H16" s="55"/>
      <c r="I16" s="56"/>
    </row>
    <row r="17" spans="1:10" s="5" customFormat="1" ht="18.75">
      <c r="A17" s="12" t="s">
        <v>12</v>
      </c>
      <c r="B17" s="12">
        <f>#REF!</f>
        <v>0</v>
      </c>
      <c r="C17" s="12">
        <f>#REF!</f>
        <v>0</v>
      </c>
      <c r="D17" s="12">
        <v>24</v>
      </c>
      <c r="E17" s="25">
        <f>#REF!</f>
        <v>0</v>
      </c>
      <c r="F17" s="12"/>
      <c r="G17" s="28"/>
      <c r="H17" s="28"/>
      <c r="I17" s="17">
        <f aca="true" t="shared" si="0" ref="I17:I25">ROUND(B17*E17,2)</f>
        <v>0</v>
      </c>
      <c r="J17" s="10"/>
    </row>
    <row r="18" spans="1:10" s="5" customFormat="1" ht="18.75">
      <c r="A18" s="12" t="s">
        <v>11</v>
      </c>
      <c r="B18" s="12">
        <f>#REF!</f>
        <v>0</v>
      </c>
      <c r="C18" s="12">
        <f>#REF!</f>
        <v>0</v>
      </c>
      <c r="D18" s="12">
        <v>20</v>
      </c>
      <c r="E18" s="25">
        <f>#REF!</f>
        <v>0</v>
      </c>
      <c r="F18" s="12"/>
      <c r="G18" s="28"/>
      <c r="H18" s="28"/>
      <c r="I18" s="17">
        <f t="shared" si="0"/>
        <v>0</v>
      </c>
      <c r="J18" s="10"/>
    </row>
    <row r="19" spans="1:9" s="5" customFormat="1" ht="18.75">
      <c r="A19" s="12" t="s">
        <v>10</v>
      </c>
      <c r="B19" s="12">
        <f>#REF!</f>
        <v>0</v>
      </c>
      <c r="C19" s="12">
        <f>#REF!</f>
        <v>0</v>
      </c>
      <c r="D19" s="12">
        <v>20</v>
      </c>
      <c r="E19" s="25">
        <f>#REF!</f>
        <v>0</v>
      </c>
      <c r="F19" s="12"/>
      <c r="G19" s="28"/>
      <c r="H19" s="28"/>
      <c r="I19" s="17">
        <f t="shared" si="0"/>
        <v>0</v>
      </c>
    </row>
    <row r="20" spans="1:9" s="5" customFormat="1" ht="18.75">
      <c r="A20" s="12" t="s">
        <v>9</v>
      </c>
      <c r="B20" s="12">
        <f>#REF!</f>
        <v>0</v>
      </c>
      <c r="C20" s="12">
        <f>#REF!</f>
        <v>0</v>
      </c>
      <c r="D20" s="12">
        <v>20</v>
      </c>
      <c r="E20" s="25">
        <f>#REF!</f>
        <v>0</v>
      </c>
      <c r="F20" s="12"/>
      <c r="G20" s="28"/>
      <c r="H20" s="28"/>
      <c r="I20" s="17">
        <f t="shared" si="0"/>
        <v>0</v>
      </c>
    </row>
    <row r="21" spans="1:10" s="5" customFormat="1" ht="18.75" customHeight="1">
      <c r="A21" s="12" t="s">
        <v>8</v>
      </c>
      <c r="B21" s="12">
        <f>#REF!</f>
        <v>10</v>
      </c>
      <c r="C21" s="12">
        <f>#REF!</f>
        <v>1</v>
      </c>
      <c r="D21" s="12">
        <v>15</v>
      </c>
      <c r="E21" s="25">
        <f>#REF!</f>
        <v>0.1</v>
      </c>
      <c r="F21" s="12"/>
      <c r="G21" s="28"/>
      <c r="H21" s="28"/>
      <c r="I21" s="17">
        <f t="shared" si="0"/>
        <v>1</v>
      </c>
      <c r="J21" s="10"/>
    </row>
    <row r="22" spans="1:10" s="5" customFormat="1" ht="18.75" customHeight="1">
      <c r="A22" s="12" t="s">
        <v>7</v>
      </c>
      <c r="B22" s="12">
        <f>#REF!</f>
        <v>17</v>
      </c>
      <c r="C22" s="12">
        <f>#REF!</f>
        <v>1</v>
      </c>
      <c r="D22" s="12">
        <v>14</v>
      </c>
      <c r="E22" s="25">
        <f>#REF!</f>
        <v>0.1</v>
      </c>
      <c r="F22" s="12"/>
      <c r="G22" s="28"/>
      <c r="H22" s="28"/>
      <c r="I22" s="17">
        <f t="shared" si="0"/>
        <v>1.7</v>
      </c>
      <c r="J22" s="10"/>
    </row>
    <row r="23" spans="1:10" s="5" customFormat="1" ht="18.75" customHeight="1">
      <c r="A23" s="12" t="s">
        <v>6</v>
      </c>
      <c r="B23" s="12">
        <f>#REF!</f>
        <v>0</v>
      </c>
      <c r="C23" s="12">
        <f>#REF!</f>
        <v>0</v>
      </c>
      <c r="D23" s="12">
        <v>12</v>
      </c>
      <c r="E23" s="25">
        <f>#REF!</f>
        <v>0</v>
      </c>
      <c r="F23" s="12"/>
      <c r="G23" s="28"/>
      <c r="H23" s="28"/>
      <c r="I23" s="17">
        <f t="shared" si="0"/>
        <v>0</v>
      </c>
      <c r="J23" s="10"/>
    </row>
    <row r="24" spans="1:11" s="5" customFormat="1" ht="18.75" customHeight="1">
      <c r="A24" s="13" t="s">
        <v>5</v>
      </c>
      <c r="B24" s="12">
        <f>#REF!</f>
        <v>13</v>
      </c>
      <c r="C24" s="13">
        <f>#REF!</f>
        <v>1</v>
      </c>
      <c r="D24" s="13">
        <v>12</v>
      </c>
      <c r="E24" s="27">
        <f>#REF!</f>
        <v>0.06</v>
      </c>
      <c r="F24" s="13"/>
      <c r="G24" s="26"/>
      <c r="H24" s="26"/>
      <c r="I24" s="17">
        <f t="shared" si="0"/>
        <v>0.78</v>
      </c>
      <c r="J24" s="10"/>
      <c r="K24" s="14"/>
    </row>
    <row r="25" spans="1:10" s="5" customFormat="1" ht="18.75" customHeight="1">
      <c r="A25" s="13" t="s">
        <v>4</v>
      </c>
      <c r="B25" s="13">
        <f>#REF!</f>
        <v>12</v>
      </c>
      <c r="C25" s="13">
        <f>#REF!</f>
        <v>1</v>
      </c>
      <c r="D25" s="13">
        <v>10</v>
      </c>
      <c r="E25" s="27">
        <f>#REF!</f>
        <v>0.05000000000000001</v>
      </c>
      <c r="F25" s="13"/>
      <c r="G25" s="26"/>
      <c r="H25" s="26"/>
      <c r="I25" s="17">
        <f t="shared" si="0"/>
        <v>0.6</v>
      </c>
      <c r="J25" s="10"/>
    </row>
    <row r="26" spans="1:10" s="5" customFormat="1" ht="18.75">
      <c r="A26" s="13" t="s">
        <v>3</v>
      </c>
      <c r="B26" s="13">
        <f>#REF!</f>
        <v>0</v>
      </c>
      <c r="C26" s="13">
        <f>#REF!</f>
        <v>0</v>
      </c>
      <c r="D26" s="13">
        <f>#REF!</f>
        <v>9</v>
      </c>
      <c r="E26" s="20"/>
      <c r="F26" s="13"/>
      <c r="G26" s="26"/>
      <c r="H26" s="26"/>
      <c r="I26" s="17">
        <f>ROUND(D26*C26/18,2)</f>
        <v>0</v>
      </c>
      <c r="J26" s="10"/>
    </row>
    <row r="27" spans="1:10" s="5" customFormat="1" ht="18.75">
      <c r="A27" s="13" t="s">
        <v>2</v>
      </c>
      <c r="B27" s="13">
        <f>#REF!</f>
        <v>12</v>
      </c>
      <c r="C27" s="13">
        <f>#REF!</f>
        <v>1</v>
      </c>
      <c r="D27" s="13">
        <f>#REF!</f>
        <v>9</v>
      </c>
      <c r="E27" s="20"/>
      <c r="F27" s="13"/>
      <c r="G27" s="26"/>
      <c r="H27" s="26"/>
      <c r="I27" s="17">
        <f>ROUND(D27*C27/18,2)</f>
        <v>0.5</v>
      </c>
      <c r="J27" s="10"/>
    </row>
    <row r="28" spans="1:10" s="5" customFormat="1" ht="18.75">
      <c r="A28" s="13" t="s">
        <v>1</v>
      </c>
      <c r="B28" s="13">
        <f>#REF!</f>
        <v>0</v>
      </c>
      <c r="C28" s="13">
        <f>#REF!</f>
        <v>0</v>
      </c>
      <c r="D28" s="13">
        <f>#REF!</f>
        <v>6</v>
      </c>
      <c r="E28" s="20"/>
      <c r="F28" s="13"/>
      <c r="G28" s="26"/>
      <c r="H28" s="26"/>
      <c r="I28" s="17">
        <f>ROUND(D28*C28/18,2)</f>
        <v>0</v>
      </c>
      <c r="J28" s="10"/>
    </row>
    <row r="29" spans="1:9" s="6" customFormat="1" ht="33.75" customHeight="1">
      <c r="A29" s="9" t="s">
        <v>25</v>
      </c>
      <c r="B29" s="16">
        <f>SUM(B17:B28)</f>
        <v>64</v>
      </c>
      <c r="C29" s="16">
        <f>SUM(C17:C28)</f>
        <v>5</v>
      </c>
      <c r="D29" s="16"/>
      <c r="E29" s="16"/>
      <c r="F29" s="16"/>
      <c r="G29" s="16"/>
      <c r="H29" s="16"/>
      <c r="I29" s="15">
        <f>SUM(I17:I28)</f>
        <v>4.58</v>
      </c>
    </row>
    <row r="30" spans="1:9" s="29" customFormat="1" ht="18.75">
      <c r="A30" s="66" t="s">
        <v>16</v>
      </c>
      <c r="B30" s="67"/>
      <c r="C30" s="68" t="s">
        <v>24</v>
      </c>
      <c r="D30" s="69"/>
      <c r="E30" s="69"/>
      <c r="F30" s="69"/>
      <c r="G30" s="69"/>
      <c r="H30" s="69"/>
      <c r="I30" s="70"/>
    </row>
    <row r="31" spans="1:10" s="33" customFormat="1" ht="18.75">
      <c r="A31" s="41" t="s">
        <v>12</v>
      </c>
      <c r="B31" s="41">
        <v>0</v>
      </c>
      <c r="C31" s="41">
        <v>0</v>
      </c>
      <c r="D31" s="41">
        <v>32</v>
      </c>
      <c r="E31" s="44">
        <v>0</v>
      </c>
      <c r="F31" s="41"/>
      <c r="G31" s="42"/>
      <c r="H31" s="42"/>
      <c r="I31" s="35">
        <f aca="true" t="shared" si="1" ref="I31:I39">ROUND(B31*E31,2)</f>
        <v>0</v>
      </c>
      <c r="J31" s="34"/>
    </row>
    <row r="32" spans="1:10" s="33" customFormat="1" ht="18.75">
      <c r="A32" s="41" t="s">
        <v>11</v>
      </c>
      <c r="B32" s="41">
        <v>0</v>
      </c>
      <c r="C32" s="41">
        <v>0</v>
      </c>
      <c r="D32" s="41">
        <v>28</v>
      </c>
      <c r="E32" s="44">
        <v>0</v>
      </c>
      <c r="F32" s="41"/>
      <c r="G32" s="42"/>
      <c r="H32" s="42"/>
      <c r="I32" s="35">
        <f t="shared" si="1"/>
        <v>0</v>
      </c>
      <c r="J32" s="34"/>
    </row>
    <row r="33" spans="1:9" s="33" customFormat="1" ht="18.75">
      <c r="A33" s="41" t="s">
        <v>10</v>
      </c>
      <c r="B33" s="41">
        <v>0</v>
      </c>
      <c r="C33" s="41">
        <v>0</v>
      </c>
      <c r="D33" s="41">
        <v>28</v>
      </c>
      <c r="E33" s="44">
        <f>#REF!</f>
        <v>0</v>
      </c>
      <c r="F33" s="41"/>
      <c r="G33" s="42"/>
      <c r="H33" s="42"/>
      <c r="I33" s="35">
        <f t="shared" si="1"/>
        <v>0</v>
      </c>
    </row>
    <row r="34" spans="1:9" s="33" customFormat="1" ht="18.75">
      <c r="A34" s="41" t="s">
        <v>9</v>
      </c>
      <c r="B34" s="41">
        <v>0</v>
      </c>
      <c r="C34" s="41">
        <v>0</v>
      </c>
      <c r="D34" s="41">
        <v>28</v>
      </c>
      <c r="E34" s="44">
        <v>0</v>
      </c>
      <c r="F34" s="41"/>
      <c r="G34" s="42"/>
      <c r="H34" s="42"/>
      <c r="I34" s="35">
        <f t="shared" si="1"/>
        <v>0</v>
      </c>
    </row>
    <row r="35" spans="1:10" s="33" customFormat="1" ht="18.75" customHeight="1">
      <c r="A35" s="41" t="s">
        <v>8</v>
      </c>
      <c r="B35" s="41">
        <v>0</v>
      </c>
      <c r="C35" s="41">
        <v>0</v>
      </c>
      <c r="D35" s="12">
        <v>15</v>
      </c>
      <c r="E35" s="44">
        <v>0</v>
      </c>
      <c r="F35" s="41"/>
      <c r="G35" s="42"/>
      <c r="H35" s="42"/>
      <c r="I35" s="35">
        <f t="shared" si="1"/>
        <v>0</v>
      </c>
      <c r="J35" s="34"/>
    </row>
    <row r="36" spans="1:10" s="33" customFormat="1" ht="18.75" customHeight="1">
      <c r="A36" s="41" t="s">
        <v>7</v>
      </c>
      <c r="B36" s="41">
        <v>0</v>
      </c>
      <c r="C36" s="41">
        <v>0</v>
      </c>
      <c r="D36" s="12">
        <v>14</v>
      </c>
      <c r="E36" s="44">
        <v>0</v>
      </c>
      <c r="F36" s="41"/>
      <c r="G36" s="42"/>
      <c r="H36" s="42"/>
      <c r="I36" s="35">
        <f t="shared" si="1"/>
        <v>0</v>
      </c>
      <c r="J36" s="34"/>
    </row>
    <row r="37" spans="1:10" s="33" customFormat="1" ht="18.75" customHeight="1">
      <c r="A37" s="41" t="s">
        <v>6</v>
      </c>
      <c r="B37" s="41">
        <v>8</v>
      </c>
      <c r="C37" s="41">
        <v>1</v>
      </c>
      <c r="D37" s="12">
        <v>12</v>
      </c>
      <c r="E37" s="44">
        <v>0.08</v>
      </c>
      <c r="F37" s="41"/>
      <c r="G37" s="43"/>
      <c r="H37" s="42"/>
      <c r="I37" s="35">
        <f t="shared" si="1"/>
        <v>0.64</v>
      </c>
      <c r="J37" s="34"/>
    </row>
    <row r="38" spans="1:11" s="33" customFormat="1" ht="18.75" customHeight="1">
      <c r="A38" s="37" t="s">
        <v>5</v>
      </c>
      <c r="B38" s="41">
        <v>8</v>
      </c>
      <c r="C38" s="37">
        <v>1</v>
      </c>
      <c r="D38" s="13">
        <v>12</v>
      </c>
      <c r="E38" s="39">
        <v>0.07</v>
      </c>
      <c r="F38" s="37"/>
      <c r="G38" s="36"/>
      <c r="H38" s="36"/>
      <c r="I38" s="35">
        <f t="shared" si="1"/>
        <v>0.56</v>
      </c>
      <c r="J38" s="34"/>
      <c r="K38" s="40"/>
    </row>
    <row r="39" spans="1:10" s="33" customFormat="1" ht="18.75" customHeight="1">
      <c r="A39" s="37" t="s">
        <v>4</v>
      </c>
      <c r="B39" s="37">
        <v>16</v>
      </c>
      <c r="C39" s="37">
        <v>2</v>
      </c>
      <c r="D39" s="13">
        <v>10</v>
      </c>
      <c r="E39" s="39">
        <v>0.06</v>
      </c>
      <c r="F39" s="37"/>
      <c r="G39" s="36"/>
      <c r="H39" s="36"/>
      <c r="I39" s="35">
        <f t="shared" si="1"/>
        <v>0.96</v>
      </c>
      <c r="J39" s="34"/>
    </row>
    <row r="40" spans="1:10" s="33" customFormat="1" ht="18.75">
      <c r="A40" s="37" t="s">
        <v>3</v>
      </c>
      <c r="B40" s="37">
        <v>0</v>
      </c>
      <c r="C40" s="37">
        <v>0</v>
      </c>
      <c r="D40" s="37">
        <v>9</v>
      </c>
      <c r="E40" s="38"/>
      <c r="F40" s="37"/>
      <c r="G40" s="36"/>
      <c r="H40" s="36"/>
      <c r="I40" s="35">
        <f>ROUND(D40*C40/18,2)</f>
        <v>0</v>
      </c>
      <c r="J40" s="34"/>
    </row>
    <row r="41" spans="1:10" s="33" customFormat="1" ht="18.75">
      <c r="A41" s="37" t="s">
        <v>2</v>
      </c>
      <c r="B41" s="37">
        <v>12</v>
      </c>
      <c r="C41" s="37">
        <v>1</v>
      </c>
      <c r="D41" s="37">
        <v>9</v>
      </c>
      <c r="E41" s="38"/>
      <c r="F41" s="37"/>
      <c r="G41" s="36"/>
      <c r="H41" s="36"/>
      <c r="I41" s="35">
        <f>ROUND(D41*C41/18,2)</f>
        <v>0.5</v>
      </c>
      <c r="J41" s="34"/>
    </row>
    <row r="42" spans="1:10" s="33" customFormat="1" ht="18.75">
      <c r="A42" s="37" t="s">
        <v>1</v>
      </c>
      <c r="B42" s="37">
        <v>0</v>
      </c>
      <c r="C42" s="37">
        <v>0</v>
      </c>
      <c r="D42" s="37">
        <v>6</v>
      </c>
      <c r="E42" s="38"/>
      <c r="F42" s="37"/>
      <c r="G42" s="36"/>
      <c r="H42" s="36"/>
      <c r="I42" s="35">
        <f>ROUND(D42*C42/18,2)</f>
        <v>0</v>
      </c>
      <c r="J42" s="34"/>
    </row>
    <row r="43" spans="1:9" s="29" customFormat="1" ht="33" customHeight="1">
      <c r="A43" s="32" t="s">
        <v>23</v>
      </c>
      <c r="B43" s="31">
        <f>SUM(B31:B42)</f>
        <v>44</v>
      </c>
      <c r="C43" s="31">
        <f>SUM(C31:C42)</f>
        <v>5</v>
      </c>
      <c r="D43" s="31"/>
      <c r="E43" s="31"/>
      <c r="F43" s="31"/>
      <c r="G43" s="31"/>
      <c r="H43" s="31"/>
      <c r="I43" s="30">
        <f>SUM(I31:I42)</f>
        <v>2.66</v>
      </c>
    </row>
    <row r="44" spans="1:9" s="6" customFormat="1" ht="18.75">
      <c r="A44" s="57" t="s">
        <v>16</v>
      </c>
      <c r="B44" s="58"/>
      <c r="C44" s="54" t="s">
        <v>22</v>
      </c>
      <c r="D44" s="55"/>
      <c r="E44" s="55"/>
      <c r="F44" s="55"/>
      <c r="G44" s="55"/>
      <c r="H44" s="55"/>
      <c r="I44" s="56"/>
    </row>
    <row r="45" spans="1:10" s="5" customFormat="1" ht="18.75">
      <c r="A45" s="12" t="s">
        <v>12</v>
      </c>
      <c r="B45" s="12">
        <v>0</v>
      </c>
      <c r="C45" s="12">
        <v>0</v>
      </c>
      <c r="D45" s="12">
        <v>32</v>
      </c>
      <c r="E45" s="25">
        <v>0</v>
      </c>
      <c r="F45" s="12"/>
      <c r="G45" s="28"/>
      <c r="H45" s="28"/>
      <c r="I45" s="17">
        <f aca="true" t="shared" si="2" ref="I45:I53">ROUND(B45*E45,2)</f>
        <v>0</v>
      </c>
      <c r="J45" s="10"/>
    </row>
    <row r="46" spans="1:10" s="5" customFormat="1" ht="18.75">
      <c r="A46" s="12" t="s">
        <v>11</v>
      </c>
      <c r="B46" s="12">
        <v>0</v>
      </c>
      <c r="C46" s="12">
        <v>0</v>
      </c>
      <c r="D46" s="12">
        <v>28</v>
      </c>
      <c r="E46" s="25">
        <v>0</v>
      </c>
      <c r="F46" s="12"/>
      <c r="G46" s="28"/>
      <c r="H46" s="28"/>
      <c r="I46" s="17">
        <f t="shared" si="2"/>
        <v>0</v>
      </c>
      <c r="J46" s="10"/>
    </row>
    <row r="47" spans="1:9" s="5" customFormat="1" ht="18.75">
      <c r="A47" s="12" t="s">
        <v>10</v>
      </c>
      <c r="B47" s="12">
        <v>0</v>
      </c>
      <c r="C47" s="12">
        <v>0</v>
      </c>
      <c r="D47" s="12">
        <v>26</v>
      </c>
      <c r="E47" s="25">
        <v>0</v>
      </c>
      <c r="F47" s="12"/>
      <c r="G47" s="28"/>
      <c r="H47" s="28"/>
      <c r="I47" s="17">
        <f t="shared" si="2"/>
        <v>0</v>
      </c>
    </row>
    <row r="48" spans="1:9" s="5" customFormat="1" ht="18.75">
      <c r="A48" s="12" t="s">
        <v>9</v>
      </c>
      <c r="B48" s="12">
        <v>0</v>
      </c>
      <c r="C48" s="12">
        <v>0</v>
      </c>
      <c r="D48" s="12">
        <v>24</v>
      </c>
      <c r="E48" s="25">
        <v>0</v>
      </c>
      <c r="F48" s="12"/>
      <c r="G48" s="28"/>
      <c r="H48" s="28"/>
      <c r="I48" s="17">
        <f t="shared" si="2"/>
        <v>0</v>
      </c>
    </row>
    <row r="49" spans="1:10" s="5" customFormat="1" ht="18.75" customHeight="1">
      <c r="A49" s="12" t="s">
        <v>8</v>
      </c>
      <c r="B49" s="12">
        <v>18</v>
      </c>
      <c r="C49" s="12">
        <v>2</v>
      </c>
      <c r="D49" s="12">
        <v>15</v>
      </c>
      <c r="E49" s="25">
        <v>0.09</v>
      </c>
      <c r="F49" s="12"/>
      <c r="G49" s="28"/>
      <c r="H49" s="28"/>
      <c r="I49" s="17">
        <f t="shared" si="2"/>
        <v>1.62</v>
      </c>
      <c r="J49" s="10"/>
    </row>
    <row r="50" spans="1:10" s="5" customFormat="1" ht="18.75" customHeight="1">
      <c r="A50" s="12" t="s">
        <v>7</v>
      </c>
      <c r="B50" s="12">
        <v>11</v>
      </c>
      <c r="C50" s="12">
        <v>1</v>
      </c>
      <c r="D50" s="12">
        <v>14</v>
      </c>
      <c r="E50" s="25">
        <v>0.05999999999999999</v>
      </c>
      <c r="F50" s="12"/>
      <c r="G50" s="28"/>
      <c r="H50" s="28"/>
      <c r="I50" s="17">
        <f t="shared" si="2"/>
        <v>0.66</v>
      </c>
      <c r="J50" s="10"/>
    </row>
    <row r="51" spans="1:10" s="5" customFormat="1" ht="18.75" customHeight="1">
      <c r="A51" s="12" t="s">
        <v>6</v>
      </c>
      <c r="B51" s="12">
        <v>0</v>
      </c>
      <c r="C51" s="12">
        <v>0</v>
      </c>
      <c r="D51" s="12">
        <v>12</v>
      </c>
      <c r="E51" s="25">
        <v>0</v>
      </c>
      <c r="F51" s="12"/>
      <c r="G51" s="28"/>
      <c r="H51" s="28"/>
      <c r="I51" s="17">
        <f t="shared" si="2"/>
        <v>0</v>
      </c>
      <c r="J51" s="10"/>
    </row>
    <row r="52" spans="1:11" s="5" customFormat="1" ht="18.75" customHeight="1">
      <c r="A52" s="13" t="s">
        <v>5</v>
      </c>
      <c r="B52" s="13">
        <v>14</v>
      </c>
      <c r="C52" s="13">
        <v>1</v>
      </c>
      <c r="D52" s="13">
        <v>12</v>
      </c>
      <c r="E52" s="27">
        <v>0.05</v>
      </c>
      <c r="F52" s="13"/>
      <c r="G52" s="26"/>
      <c r="H52" s="26"/>
      <c r="I52" s="17">
        <f t="shared" si="2"/>
        <v>0.7</v>
      </c>
      <c r="J52" s="10"/>
      <c r="K52" s="14"/>
    </row>
    <row r="53" spans="1:10" s="5" customFormat="1" ht="18.75" customHeight="1">
      <c r="A53" s="13" t="s">
        <v>4</v>
      </c>
      <c r="B53" s="13">
        <v>13</v>
      </c>
      <c r="C53" s="13">
        <v>1</v>
      </c>
      <c r="D53" s="13">
        <v>10</v>
      </c>
      <c r="E53" s="27">
        <v>0.04</v>
      </c>
      <c r="F53" s="13"/>
      <c r="G53" s="26"/>
      <c r="H53" s="26"/>
      <c r="I53" s="17">
        <f t="shared" si="2"/>
        <v>0.52</v>
      </c>
      <c r="J53" s="10"/>
    </row>
    <row r="54" spans="1:10" s="5" customFormat="1" ht="18.75">
      <c r="A54" s="13" t="s">
        <v>3</v>
      </c>
      <c r="B54" s="13">
        <v>0</v>
      </c>
      <c r="C54" s="13">
        <v>0</v>
      </c>
      <c r="D54" s="13">
        <v>9</v>
      </c>
      <c r="E54" s="20"/>
      <c r="F54" s="13"/>
      <c r="G54" s="26"/>
      <c r="H54" s="26"/>
      <c r="I54" s="17">
        <f>ROUND(D54*C54/18,2)</f>
        <v>0</v>
      </c>
      <c r="J54" s="10"/>
    </row>
    <row r="55" spans="1:10" s="5" customFormat="1" ht="18.75">
      <c r="A55" s="13" t="s">
        <v>2</v>
      </c>
      <c r="B55" s="13">
        <v>0</v>
      </c>
      <c r="C55" s="13">
        <v>0</v>
      </c>
      <c r="D55" s="13">
        <v>9</v>
      </c>
      <c r="E55" s="20"/>
      <c r="F55" s="13"/>
      <c r="G55" s="26"/>
      <c r="H55" s="26"/>
      <c r="I55" s="17">
        <f>ROUND(D55*C55/18,2)</f>
        <v>0</v>
      </c>
      <c r="J55" s="10"/>
    </row>
    <row r="56" spans="1:10" s="5" customFormat="1" ht="18.75">
      <c r="A56" s="13" t="s">
        <v>1</v>
      </c>
      <c r="B56" s="13">
        <v>0</v>
      </c>
      <c r="C56" s="13">
        <v>0</v>
      </c>
      <c r="D56" s="13">
        <v>6</v>
      </c>
      <c r="E56" s="20"/>
      <c r="F56" s="13"/>
      <c r="G56" s="26"/>
      <c r="H56" s="26"/>
      <c r="I56" s="17">
        <f>ROUND(D56*C56/18,2)</f>
        <v>0</v>
      </c>
      <c r="J56" s="10"/>
    </row>
    <row r="57" spans="1:9" s="6" customFormat="1" ht="33" customHeight="1">
      <c r="A57" s="9" t="s">
        <v>21</v>
      </c>
      <c r="B57" s="16">
        <f>SUM(B45:B56)</f>
        <v>56</v>
      </c>
      <c r="C57" s="16">
        <f>SUM(C45:C56)</f>
        <v>5</v>
      </c>
      <c r="D57" s="16"/>
      <c r="E57" s="16"/>
      <c r="F57" s="16"/>
      <c r="G57" s="16"/>
      <c r="H57" s="16"/>
      <c r="I57" s="15">
        <f>SUM(I45:I56)</f>
        <v>3.5000000000000004</v>
      </c>
    </row>
    <row r="58" spans="1:9" s="6" customFormat="1" ht="18.75">
      <c r="A58" s="57" t="s">
        <v>16</v>
      </c>
      <c r="B58" s="58"/>
      <c r="C58" s="54" t="s">
        <v>20</v>
      </c>
      <c r="D58" s="55"/>
      <c r="E58" s="55"/>
      <c r="F58" s="55"/>
      <c r="G58" s="55"/>
      <c r="H58" s="55"/>
      <c r="I58" s="56"/>
    </row>
    <row r="59" spans="1:10" s="5" customFormat="1" ht="18.75">
      <c r="A59" s="12" t="s">
        <v>12</v>
      </c>
      <c r="B59" s="12">
        <v>6</v>
      </c>
      <c r="C59" s="12">
        <v>3</v>
      </c>
      <c r="D59" s="12">
        <v>32</v>
      </c>
      <c r="E59" s="25">
        <v>0.4000000000000001</v>
      </c>
      <c r="F59" s="24">
        <v>0.20000000000000004</v>
      </c>
      <c r="G59" s="23"/>
      <c r="H59" s="22"/>
      <c r="I59" s="17">
        <f>ROUND(B59*(E59+F59),2)</f>
        <v>3.6</v>
      </c>
      <c r="J59" s="10"/>
    </row>
    <row r="60" spans="1:10" s="5" customFormat="1" ht="18.75">
      <c r="A60" s="12" t="s">
        <v>11</v>
      </c>
      <c r="B60" s="12">
        <v>5</v>
      </c>
      <c r="C60" s="12">
        <v>1</v>
      </c>
      <c r="D60" s="12">
        <v>28</v>
      </c>
      <c r="E60" s="25">
        <v>0.18</v>
      </c>
      <c r="F60" s="24">
        <v>0.09</v>
      </c>
      <c r="G60" s="23"/>
      <c r="H60" s="22"/>
      <c r="I60" s="17">
        <f>ROUND(B60*(E60+F60),2)</f>
        <v>1.35</v>
      </c>
      <c r="J60" s="10"/>
    </row>
    <row r="61" spans="1:9" s="5" customFormat="1" ht="18.75">
      <c r="A61" s="12" t="s">
        <v>10</v>
      </c>
      <c r="B61" s="12">
        <v>5</v>
      </c>
      <c r="C61" s="12">
        <v>1</v>
      </c>
      <c r="D61" s="12">
        <v>26</v>
      </c>
      <c r="E61" s="25">
        <v>0.16</v>
      </c>
      <c r="F61" s="24">
        <v>0.08</v>
      </c>
      <c r="G61" s="23"/>
      <c r="H61" s="22"/>
      <c r="I61" s="17">
        <f>ROUND(B61*(E61+F61),2)</f>
        <v>1.2</v>
      </c>
    </row>
    <row r="62" spans="1:9" s="5" customFormat="1" ht="18.75">
      <c r="A62" s="12" t="s">
        <v>9</v>
      </c>
      <c r="B62" s="12">
        <v>22</v>
      </c>
      <c r="C62" s="12">
        <v>3</v>
      </c>
      <c r="D62" s="12">
        <v>18</v>
      </c>
      <c r="E62" s="25">
        <v>0.14</v>
      </c>
      <c r="F62" s="24">
        <f>E62/2</f>
        <v>0.07</v>
      </c>
      <c r="G62" s="23"/>
      <c r="H62" s="22"/>
      <c r="I62" s="17">
        <f>ROUND(B62*(E62+F62),2)</f>
        <v>4.62</v>
      </c>
    </row>
    <row r="63" spans="1:10" s="5" customFormat="1" ht="18.75" customHeight="1">
      <c r="A63" s="12" t="s">
        <v>8</v>
      </c>
      <c r="B63" s="12">
        <v>23</v>
      </c>
      <c r="C63" s="12">
        <v>2</v>
      </c>
      <c r="D63" s="12">
        <v>15</v>
      </c>
      <c r="E63" s="25">
        <v>0.09</v>
      </c>
      <c r="F63" s="24">
        <v>0.045</v>
      </c>
      <c r="G63" s="23"/>
      <c r="H63" s="22"/>
      <c r="I63" s="17">
        <f>ROUND(B63*(E63+F63),2)</f>
        <v>3.11</v>
      </c>
      <c r="J63" s="10"/>
    </row>
    <row r="64" spans="1:10" s="5" customFormat="1" ht="18.75" customHeight="1">
      <c r="A64" s="12" t="s">
        <v>7</v>
      </c>
      <c r="B64" s="12">
        <v>10</v>
      </c>
      <c r="C64" s="12">
        <v>1</v>
      </c>
      <c r="D64" s="12">
        <v>14</v>
      </c>
      <c r="E64" s="25">
        <v>0.06</v>
      </c>
      <c r="F64" s="24">
        <v>0.03</v>
      </c>
      <c r="G64" s="23"/>
      <c r="H64" s="22" t="s">
        <v>19</v>
      </c>
      <c r="I64" s="17">
        <f>ROUND(B64*E64+F64*8,2)</f>
        <v>0.84</v>
      </c>
      <c r="J64" s="10"/>
    </row>
    <row r="65" spans="1:10" s="5" customFormat="1" ht="18.75" customHeight="1">
      <c r="A65" s="12" t="s">
        <v>6</v>
      </c>
      <c r="B65" s="12">
        <v>16</v>
      </c>
      <c r="C65" s="12">
        <v>2</v>
      </c>
      <c r="D65" s="12">
        <v>12</v>
      </c>
      <c r="E65" s="25">
        <v>0.07</v>
      </c>
      <c r="F65" s="24">
        <v>0.035</v>
      </c>
      <c r="G65" s="23"/>
      <c r="H65" s="22"/>
      <c r="I65" s="17">
        <f>ROUND(B65*(E65+F65),2)</f>
        <v>1.68</v>
      </c>
      <c r="J65" s="10"/>
    </row>
    <row r="66" spans="1:11" s="5" customFormat="1" ht="18.75" customHeight="1">
      <c r="A66" s="13" t="s">
        <v>5</v>
      </c>
      <c r="B66" s="13">
        <v>10</v>
      </c>
      <c r="C66" s="13">
        <v>1</v>
      </c>
      <c r="D66" s="13">
        <v>12</v>
      </c>
      <c r="E66" s="19">
        <v>0.05</v>
      </c>
      <c r="F66" s="19">
        <v>0.025</v>
      </c>
      <c r="G66" s="21"/>
      <c r="H66" s="22" t="s">
        <v>18</v>
      </c>
      <c r="I66" s="17">
        <f>ROUND(B66*(E66+F66),2)</f>
        <v>0.75</v>
      </c>
      <c r="J66" s="10"/>
      <c r="K66" s="14"/>
    </row>
    <row r="67" spans="1:10" s="5" customFormat="1" ht="18.75" customHeight="1">
      <c r="A67" s="13" t="s">
        <v>4</v>
      </c>
      <c r="B67" s="13">
        <v>60</v>
      </c>
      <c r="C67" s="13">
        <v>4</v>
      </c>
      <c r="D67" s="13">
        <v>10</v>
      </c>
      <c r="E67" s="19">
        <v>0.05</v>
      </c>
      <c r="F67" s="19">
        <v>0.025</v>
      </c>
      <c r="G67" s="18"/>
      <c r="H67" s="18"/>
      <c r="I67" s="17">
        <f>ROUND(B67*(E67+F67),2)-0.75</f>
        <v>3.75</v>
      </c>
      <c r="J67" s="10"/>
    </row>
    <row r="68" spans="1:10" s="5" customFormat="1" ht="18.75">
      <c r="A68" s="13" t="s">
        <v>3</v>
      </c>
      <c r="B68" s="13">
        <v>0</v>
      </c>
      <c r="C68" s="13">
        <v>0</v>
      </c>
      <c r="D68" s="13">
        <v>9</v>
      </c>
      <c r="E68" s="20"/>
      <c r="F68" s="19"/>
      <c r="G68" s="18"/>
      <c r="H68" s="18"/>
      <c r="I68" s="17">
        <f>ROUND(D68*C68/18,2)</f>
        <v>0</v>
      </c>
      <c r="J68" s="10"/>
    </row>
    <row r="69" spans="1:10" s="5" customFormat="1" ht="18.75">
      <c r="A69" s="13" t="s">
        <v>2</v>
      </c>
      <c r="B69" s="13">
        <v>73</v>
      </c>
      <c r="C69" s="13">
        <v>5</v>
      </c>
      <c r="D69" s="13">
        <v>9</v>
      </c>
      <c r="E69" s="20"/>
      <c r="F69" s="19"/>
      <c r="G69" s="18"/>
      <c r="H69" s="18"/>
      <c r="I69" s="17">
        <f>ROUND(D69*C69/18,2)</f>
        <v>2.5</v>
      </c>
      <c r="J69" s="10"/>
    </row>
    <row r="70" spans="1:10" s="5" customFormat="1" ht="18.75">
      <c r="A70" s="13" t="s">
        <v>1</v>
      </c>
      <c r="B70" s="13">
        <v>0</v>
      </c>
      <c r="C70" s="13">
        <v>0</v>
      </c>
      <c r="D70" s="13">
        <v>6</v>
      </c>
      <c r="E70" s="20"/>
      <c r="F70" s="19"/>
      <c r="G70" s="18"/>
      <c r="H70" s="18"/>
      <c r="I70" s="17">
        <f>ROUND(D70*C70/18,2)</f>
        <v>0</v>
      </c>
      <c r="J70" s="10"/>
    </row>
    <row r="71" spans="1:9" s="6" customFormat="1" ht="50.25" customHeight="1">
      <c r="A71" s="9" t="s">
        <v>17</v>
      </c>
      <c r="B71" s="16">
        <f>SUM(B59:B70)</f>
        <v>230</v>
      </c>
      <c r="C71" s="16">
        <f>SUM(C59:C70)</f>
        <v>23</v>
      </c>
      <c r="D71" s="16"/>
      <c r="E71" s="16"/>
      <c r="F71" s="16"/>
      <c r="G71" s="16"/>
      <c r="H71" s="16"/>
      <c r="I71" s="15">
        <f>SUM(I59:I70)</f>
        <v>23.4</v>
      </c>
    </row>
    <row r="72" spans="1:9" s="6" customFormat="1" ht="18.75">
      <c r="A72" s="57" t="s">
        <v>16</v>
      </c>
      <c r="B72" s="58"/>
      <c r="C72" s="54" t="s">
        <v>15</v>
      </c>
      <c r="D72" s="55"/>
      <c r="E72" s="55"/>
      <c r="F72" s="55"/>
      <c r="G72" s="55"/>
      <c r="H72" s="55"/>
      <c r="I72" s="56"/>
    </row>
    <row r="73" spans="1:10" s="5" customFormat="1" ht="18.75">
      <c r="A73" s="12" t="s">
        <v>12</v>
      </c>
      <c r="B73" s="12">
        <v>0</v>
      </c>
      <c r="C73" s="12">
        <v>0</v>
      </c>
      <c r="D73" s="12">
        <v>32</v>
      </c>
      <c r="E73" s="25">
        <v>0</v>
      </c>
      <c r="F73" s="24"/>
      <c r="G73" s="22"/>
      <c r="H73" s="22"/>
      <c r="I73" s="17">
        <f>ROUND(B73*(E73+F73),2)</f>
        <v>0</v>
      </c>
      <c r="J73" s="10"/>
    </row>
    <row r="74" spans="1:10" s="5" customFormat="1" ht="18.75">
      <c r="A74" s="12" t="s">
        <v>11</v>
      </c>
      <c r="B74" s="12">
        <v>0</v>
      </c>
      <c r="C74" s="12">
        <v>0</v>
      </c>
      <c r="D74" s="12">
        <v>24</v>
      </c>
      <c r="E74" s="25">
        <v>0</v>
      </c>
      <c r="F74" s="24">
        <v>0</v>
      </c>
      <c r="G74" s="23"/>
      <c r="H74" s="22"/>
      <c r="I74" s="17">
        <f>ROUND(B74*(E74+F74),2)</f>
        <v>0</v>
      </c>
      <c r="J74" s="10"/>
    </row>
    <row r="75" spans="1:9" s="5" customFormat="1" ht="18.75">
      <c r="A75" s="12" t="s">
        <v>10</v>
      </c>
      <c r="B75" s="12">
        <v>0</v>
      </c>
      <c r="C75" s="12">
        <v>0</v>
      </c>
      <c r="D75" s="12">
        <v>24</v>
      </c>
      <c r="E75" s="25">
        <v>0</v>
      </c>
      <c r="F75" s="24"/>
      <c r="G75" s="23"/>
      <c r="H75" s="22"/>
      <c r="I75" s="17">
        <f>ROUND(B75*(E75+F75),2)</f>
        <v>0</v>
      </c>
    </row>
    <row r="76" spans="1:9" s="5" customFormat="1" ht="18.75">
      <c r="A76" s="12" t="s">
        <v>9</v>
      </c>
      <c r="B76" s="12">
        <v>0</v>
      </c>
      <c r="C76" s="12">
        <v>0</v>
      </c>
      <c r="D76" s="12">
        <v>24</v>
      </c>
      <c r="E76" s="25">
        <v>0</v>
      </c>
      <c r="F76" s="24"/>
      <c r="G76" s="23"/>
      <c r="H76" s="22"/>
      <c r="I76" s="17">
        <f>ROUND(B76*(E76+F76),2)</f>
        <v>0</v>
      </c>
    </row>
    <row r="77" spans="1:10" s="5" customFormat="1" ht="18.75" customHeight="1">
      <c r="A77" s="12" t="s">
        <v>8</v>
      </c>
      <c r="B77" s="12">
        <v>8</v>
      </c>
      <c r="C77" s="12">
        <v>1</v>
      </c>
      <c r="D77" s="12">
        <v>15</v>
      </c>
      <c r="E77" s="25">
        <v>0.11</v>
      </c>
      <c r="F77" s="24">
        <v>0.055</v>
      </c>
      <c r="G77" s="23"/>
      <c r="H77" s="22"/>
      <c r="I77" s="17">
        <f>ROUND(B77*(E77+F77),2)</f>
        <v>1.32</v>
      </c>
      <c r="J77" s="10"/>
    </row>
    <row r="78" spans="1:10" s="5" customFormat="1" ht="18.75" customHeight="1">
      <c r="A78" s="12" t="s">
        <v>7</v>
      </c>
      <c r="B78" s="12">
        <v>19</v>
      </c>
      <c r="C78" s="12">
        <v>2</v>
      </c>
      <c r="D78" s="12">
        <v>14</v>
      </c>
      <c r="E78" s="25">
        <v>0.08</v>
      </c>
      <c r="F78" s="24">
        <v>0.04</v>
      </c>
      <c r="G78" s="23"/>
      <c r="H78" s="22"/>
      <c r="I78" s="17">
        <v>2.28</v>
      </c>
      <c r="J78" s="10"/>
    </row>
    <row r="79" spans="1:10" s="5" customFormat="1" ht="18.75" customHeight="1">
      <c r="A79" s="12" t="s">
        <v>6</v>
      </c>
      <c r="B79" s="12">
        <v>0</v>
      </c>
      <c r="C79" s="12">
        <v>0</v>
      </c>
      <c r="D79" s="12">
        <v>12</v>
      </c>
      <c r="E79" s="25">
        <v>0</v>
      </c>
      <c r="F79" s="24"/>
      <c r="G79" s="23"/>
      <c r="H79" s="22"/>
      <c r="I79" s="17">
        <f>ROUND(B79*(E79+F79),2)</f>
        <v>0</v>
      </c>
      <c r="J79" s="10"/>
    </row>
    <row r="80" spans="1:11" s="5" customFormat="1" ht="18.75" customHeight="1">
      <c r="A80" s="13" t="s">
        <v>5</v>
      </c>
      <c r="B80" s="13">
        <v>12</v>
      </c>
      <c r="C80" s="13">
        <v>1</v>
      </c>
      <c r="D80" s="13">
        <v>12</v>
      </c>
      <c r="E80" s="19">
        <v>0.05000000000000001</v>
      </c>
      <c r="F80" s="19">
        <v>0.025000000000000005</v>
      </c>
      <c r="G80" s="21"/>
      <c r="H80" s="18"/>
      <c r="I80" s="17">
        <f>ROUND(B80*(E80+F80),2)</f>
        <v>0.9</v>
      </c>
      <c r="J80" s="10"/>
      <c r="K80" s="14"/>
    </row>
    <row r="81" spans="1:10" s="5" customFormat="1" ht="18.75" customHeight="1">
      <c r="A81" s="13" t="s">
        <v>4</v>
      </c>
      <c r="B81" s="13">
        <v>44</v>
      </c>
      <c r="C81" s="13">
        <v>4</v>
      </c>
      <c r="D81" s="13">
        <v>10</v>
      </c>
      <c r="E81" s="19">
        <v>0.04000000000000001</v>
      </c>
      <c r="F81" s="19">
        <v>0.02</v>
      </c>
      <c r="G81" s="18"/>
      <c r="H81" s="18"/>
      <c r="I81" s="17">
        <f>ROUND(B81*(E81+F81),2)</f>
        <v>2.64</v>
      </c>
      <c r="J81" s="10"/>
    </row>
    <row r="82" spans="1:10" s="5" customFormat="1" ht="18.75">
      <c r="A82" s="13" t="s">
        <v>3</v>
      </c>
      <c r="B82" s="13">
        <v>0</v>
      </c>
      <c r="C82" s="13">
        <v>0</v>
      </c>
      <c r="D82" s="13">
        <v>9</v>
      </c>
      <c r="E82" s="20"/>
      <c r="F82" s="19"/>
      <c r="G82" s="18"/>
      <c r="H82" s="18"/>
      <c r="I82" s="17">
        <f>ROUND(D82*C82/18,2)</f>
        <v>0</v>
      </c>
      <c r="J82" s="10"/>
    </row>
    <row r="83" spans="1:10" s="5" customFormat="1" ht="18.75">
      <c r="A83" s="13" t="s">
        <v>2</v>
      </c>
      <c r="B83" s="13">
        <v>32</v>
      </c>
      <c r="C83" s="13">
        <v>2</v>
      </c>
      <c r="D83" s="13">
        <v>9</v>
      </c>
      <c r="E83" s="20"/>
      <c r="F83" s="19"/>
      <c r="G83" s="18"/>
      <c r="H83" s="18"/>
      <c r="I83" s="17">
        <f>ROUND(D83*C83/18,2)</f>
        <v>1</v>
      </c>
      <c r="J83" s="10"/>
    </row>
    <row r="84" spans="1:10" s="5" customFormat="1" ht="18.75">
      <c r="A84" s="13" t="s">
        <v>1</v>
      </c>
      <c r="B84" s="13">
        <v>15</v>
      </c>
      <c r="C84" s="13">
        <v>1</v>
      </c>
      <c r="D84" s="13">
        <v>6</v>
      </c>
      <c r="E84" s="20"/>
      <c r="F84" s="19"/>
      <c r="G84" s="18"/>
      <c r="H84" s="18"/>
      <c r="I84" s="17">
        <f>ROUND(D84*C84/18,2)</f>
        <v>0.33</v>
      </c>
      <c r="J84" s="10"/>
    </row>
    <row r="85" spans="1:9" s="6" customFormat="1" ht="35.25" customHeight="1">
      <c r="A85" s="9" t="s">
        <v>14</v>
      </c>
      <c r="B85" s="16">
        <f>SUM(B73:B84)</f>
        <v>130</v>
      </c>
      <c r="C85" s="16">
        <f>SUM(C73:C84)</f>
        <v>11</v>
      </c>
      <c r="D85" s="16"/>
      <c r="E85" s="16"/>
      <c r="F85" s="16"/>
      <c r="G85" s="16"/>
      <c r="H85" s="16"/>
      <c r="I85" s="15">
        <f>SUM(I73:I84)</f>
        <v>8.47</v>
      </c>
    </row>
    <row r="86" spans="1:9" s="6" customFormat="1" ht="35.25" customHeight="1">
      <c r="A86" s="57" t="s">
        <v>13</v>
      </c>
      <c r="B86" s="58"/>
      <c r="C86" s="16"/>
      <c r="D86" s="16"/>
      <c r="E86" s="16"/>
      <c r="F86" s="16"/>
      <c r="G86" s="16"/>
      <c r="H86" s="16"/>
      <c r="I86" s="15"/>
    </row>
    <row r="87" spans="1:10" s="5" customFormat="1" ht="18.75">
      <c r="A87" s="12" t="s">
        <v>12</v>
      </c>
      <c r="B87" s="12">
        <f aca="true" t="shared" si="3" ref="B87:C98">B17+B31+B45+B59+B73</f>
        <v>6</v>
      </c>
      <c r="C87" s="12">
        <f t="shared" si="3"/>
        <v>3</v>
      </c>
      <c r="D87" s="12"/>
      <c r="E87" s="12"/>
      <c r="F87" s="12"/>
      <c r="G87" s="12"/>
      <c r="H87" s="12"/>
      <c r="I87" s="11">
        <f aca="true" t="shared" si="4" ref="I87:I98">I17+I31+I45+I59+I73</f>
        <v>3.6</v>
      </c>
      <c r="J87" s="10"/>
    </row>
    <row r="88" spans="1:10" s="5" customFormat="1" ht="18.75">
      <c r="A88" s="12" t="s">
        <v>11</v>
      </c>
      <c r="B88" s="12">
        <f t="shared" si="3"/>
        <v>5</v>
      </c>
      <c r="C88" s="12">
        <f t="shared" si="3"/>
        <v>1</v>
      </c>
      <c r="D88" s="12"/>
      <c r="E88" s="12"/>
      <c r="F88" s="12"/>
      <c r="G88" s="12"/>
      <c r="H88" s="12"/>
      <c r="I88" s="11">
        <f t="shared" si="4"/>
        <v>1.35</v>
      </c>
      <c r="J88" s="10"/>
    </row>
    <row r="89" spans="1:9" s="5" customFormat="1" ht="18.75">
      <c r="A89" s="12" t="s">
        <v>10</v>
      </c>
      <c r="B89" s="12">
        <f t="shared" si="3"/>
        <v>5</v>
      </c>
      <c r="C89" s="12">
        <f t="shared" si="3"/>
        <v>1</v>
      </c>
      <c r="D89" s="12"/>
      <c r="E89" s="12"/>
      <c r="F89" s="12"/>
      <c r="G89" s="12"/>
      <c r="H89" s="12"/>
      <c r="I89" s="11">
        <f t="shared" si="4"/>
        <v>1.2</v>
      </c>
    </row>
    <row r="90" spans="1:9" s="5" customFormat="1" ht="18.75">
      <c r="A90" s="12" t="s">
        <v>9</v>
      </c>
      <c r="B90" s="12">
        <f t="shared" si="3"/>
        <v>22</v>
      </c>
      <c r="C90" s="12">
        <f t="shared" si="3"/>
        <v>3</v>
      </c>
      <c r="D90" s="12"/>
      <c r="E90" s="12"/>
      <c r="F90" s="12"/>
      <c r="G90" s="12"/>
      <c r="H90" s="12"/>
      <c r="I90" s="11">
        <f t="shared" si="4"/>
        <v>4.62</v>
      </c>
    </row>
    <row r="91" spans="1:10" s="5" customFormat="1" ht="18.75" customHeight="1">
      <c r="A91" s="12" t="s">
        <v>8</v>
      </c>
      <c r="B91" s="12">
        <f t="shared" si="3"/>
        <v>59</v>
      </c>
      <c r="C91" s="12">
        <f t="shared" si="3"/>
        <v>6</v>
      </c>
      <c r="D91" s="12"/>
      <c r="E91" s="12"/>
      <c r="F91" s="12"/>
      <c r="G91" s="12"/>
      <c r="H91" s="12"/>
      <c r="I91" s="11">
        <f t="shared" si="4"/>
        <v>7.050000000000001</v>
      </c>
      <c r="J91" s="10"/>
    </row>
    <row r="92" spans="1:10" s="5" customFormat="1" ht="18.75" customHeight="1">
      <c r="A92" s="12" t="s">
        <v>7</v>
      </c>
      <c r="B92" s="12">
        <f t="shared" si="3"/>
        <v>57</v>
      </c>
      <c r="C92" s="12">
        <f t="shared" si="3"/>
        <v>5</v>
      </c>
      <c r="D92" s="12"/>
      <c r="E92" s="12"/>
      <c r="F92" s="12"/>
      <c r="G92" s="12"/>
      <c r="H92" s="12"/>
      <c r="I92" s="11">
        <f t="shared" si="4"/>
        <v>5.4799999999999995</v>
      </c>
      <c r="J92" s="10"/>
    </row>
    <row r="93" spans="1:10" s="5" customFormat="1" ht="18.75" customHeight="1">
      <c r="A93" s="12" t="s">
        <v>6</v>
      </c>
      <c r="B93" s="12">
        <f t="shared" si="3"/>
        <v>24</v>
      </c>
      <c r="C93" s="12">
        <f t="shared" si="3"/>
        <v>3</v>
      </c>
      <c r="D93" s="12"/>
      <c r="E93" s="12"/>
      <c r="F93" s="12"/>
      <c r="G93" s="12"/>
      <c r="H93" s="12"/>
      <c r="I93" s="11">
        <f t="shared" si="4"/>
        <v>2.32</v>
      </c>
      <c r="J93" s="10"/>
    </row>
    <row r="94" spans="1:11" s="5" customFormat="1" ht="18.75" customHeight="1">
      <c r="A94" s="13" t="s">
        <v>5</v>
      </c>
      <c r="B94" s="12">
        <f t="shared" si="3"/>
        <v>57</v>
      </c>
      <c r="C94" s="12">
        <f t="shared" si="3"/>
        <v>5</v>
      </c>
      <c r="D94" s="12"/>
      <c r="E94" s="12"/>
      <c r="F94" s="12"/>
      <c r="G94" s="12"/>
      <c r="H94" s="12"/>
      <c r="I94" s="11">
        <f t="shared" si="4"/>
        <v>3.69</v>
      </c>
      <c r="J94" s="10"/>
      <c r="K94" s="14"/>
    </row>
    <row r="95" spans="1:10" s="5" customFormat="1" ht="18.75" customHeight="1">
      <c r="A95" s="13" t="s">
        <v>4</v>
      </c>
      <c r="B95" s="12">
        <f t="shared" si="3"/>
        <v>145</v>
      </c>
      <c r="C95" s="12">
        <f t="shared" si="3"/>
        <v>12</v>
      </c>
      <c r="D95" s="12"/>
      <c r="E95" s="12"/>
      <c r="F95" s="12"/>
      <c r="G95" s="12"/>
      <c r="H95" s="12"/>
      <c r="I95" s="11">
        <f t="shared" si="4"/>
        <v>8.47</v>
      </c>
      <c r="J95" s="10"/>
    </row>
    <row r="96" spans="1:10" s="5" customFormat="1" ht="18.75">
      <c r="A96" s="13" t="s">
        <v>3</v>
      </c>
      <c r="B96" s="12">
        <f t="shared" si="3"/>
        <v>0</v>
      </c>
      <c r="C96" s="12">
        <f t="shared" si="3"/>
        <v>0</v>
      </c>
      <c r="D96" s="12"/>
      <c r="E96" s="12"/>
      <c r="F96" s="12"/>
      <c r="G96" s="12"/>
      <c r="H96" s="12"/>
      <c r="I96" s="11">
        <f t="shared" si="4"/>
        <v>0</v>
      </c>
      <c r="J96" s="10"/>
    </row>
    <row r="97" spans="1:10" s="5" customFormat="1" ht="18.75">
      <c r="A97" s="13" t="s">
        <v>2</v>
      </c>
      <c r="B97" s="12">
        <f t="shared" si="3"/>
        <v>129</v>
      </c>
      <c r="C97" s="12">
        <f t="shared" si="3"/>
        <v>9</v>
      </c>
      <c r="D97" s="12"/>
      <c r="E97" s="12"/>
      <c r="F97" s="12"/>
      <c r="G97" s="12"/>
      <c r="H97" s="12"/>
      <c r="I97" s="11">
        <f t="shared" si="4"/>
        <v>4.5</v>
      </c>
      <c r="J97" s="10"/>
    </row>
    <row r="98" spans="1:10" s="5" customFormat="1" ht="18.75">
      <c r="A98" s="13" t="s">
        <v>1</v>
      </c>
      <c r="B98" s="12">
        <f t="shared" si="3"/>
        <v>15</v>
      </c>
      <c r="C98" s="12">
        <f t="shared" si="3"/>
        <v>1</v>
      </c>
      <c r="D98" s="12"/>
      <c r="E98" s="12"/>
      <c r="F98" s="12"/>
      <c r="G98" s="12"/>
      <c r="H98" s="12"/>
      <c r="I98" s="11">
        <f t="shared" si="4"/>
        <v>0.33</v>
      </c>
      <c r="J98" s="10"/>
    </row>
    <row r="99" spans="1:9" s="6" customFormat="1" ht="33.75" customHeight="1">
      <c r="A99" s="9" t="s">
        <v>0</v>
      </c>
      <c r="B99" s="8">
        <f>SUM(B87:B98)</f>
        <v>524</v>
      </c>
      <c r="C99" s="8">
        <f>SUM(C87:C98)</f>
        <v>49</v>
      </c>
      <c r="D99" s="8"/>
      <c r="E99" s="8"/>
      <c r="F99" s="8"/>
      <c r="G99" s="8"/>
      <c r="H99" s="8"/>
      <c r="I99" s="7">
        <f>SUM(I87:I98)</f>
        <v>42.61</v>
      </c>
    </row>
    <row r="100" s="5" customFormat="1" ht="18.75"/>
    <row r="101" spans="1:4" s="2" customFormat="1" ht="14.25">
      <c r="A101" s="3"/>
      <c r="B101" s="4"/>
      <c r="C101" s="4"/>
      <c r="D101" s="4"/>
    </row>
    <row r="102" spans="1:4" s="2" customFormat="1" ht="14.25">
      <c r="A102" s="3"/>
      <c r="B102" s="4"/>
      <c r="C102" s="4"/>
      <c r="D102" s="4"/>
    </row>
    <row r="103" spans="1:9" s="2" customFormat="1" ht="14.25">
      <c r="A103" s="3"/>
      <c r="B103" s="4"/>
      <c r="C103" s="4"/>
      <c r="I103" s="3"/>
    </row>
    <row r="104" spans="1:9" s="2" customFormat="1" ht="14.25">
      <c r="A104" s="3"/>
      <c r="B104" s="4"/>
      <c r="C104" s="4"/>
      <c r="I104" s="4"/>
    </row>
    <row r="105" spans="1:9" s="2" customFormat="1" ht="14.25">
      <c r="A105" s="3"/>
      <c r="B105" s="4"/>
      <c r="C105" s="4"/>
      <c r="I105" s="4"/>
    </row>
    <row r="106" spans="1:9" s="2" customFormat="1" ht="14.25">
      <c r="A106" s="3"/>
      <c r="B106" s="4"/>
      <c r="C106" s="4"/>
      <c r="I106" s="4"/>
    </row>
    <row r="107" spans="1:9" s="2" customFormat="1" ht="14.25">
      <c r="A107" s="3"/>
      <c r="B107" s="4"/>
      <c r="C107" s="4"/>
      <c r="I107" s="3"/>
    </row>
    <row r="108" spans="1:9" s="2" customFormat="1" ht="14.25">
      <c r="A108" s="3"/>
      <c r="B108" s="4"/>
      <c r="C108" s="4"/>
      <c r="I108" s="4"/>
    </row>
    <row r="109" spans="1:9" s="2" customFormat="1" ht="14.25">
      <c r="A109" s="3"/>
      <c r="B109" s="4"/>
      <c r="C109" s="4"/>
      <c r="I109" s="4"/>
    </row>
    <row r="110" spans="1:9" s="2" customFormat="1" ht="14.25">
      <c r="A110" s="3"/>
      <c r="B110" s="4"/>
      <c r="C110" s="4"/>
      <c r="I110" s="3"/>
    </row>
  </sheetData>
  <sheetProtection/>
  <mergeCells count="28">
    <mergeCell ref="A10:I10"/>
    <mergeCell ref="A5:C5"/>
    <mergeCell ref="A1:C1"/>
    <mergeCell ref="A2:C2"/>
    <mergeCell ref="A4:C4"/>
    <mergeCell ref="A8:I8"/>
    <mergeCell ref="A9:I9"/>
    <mergeCell ref="A3:D3"/>
    <mergeCell ref="G2:I2"/>
    <mergeCell ref="A12:B12"/>
    <mergeCell ref="C12:I12"/>
    <mergeCell ref="C58:I58"/>
    <mergeCell ref="E13:H13"/>
    <mergeCell ref="A86:B86"/>
    <mergeCell ref="A16:B16"/>
    <mergeCell ref="C16:I16"/>
    <mergeCell ref="A30:B30"/>
    <mergeCell ref="C30:I30"/>
    <mergeCell ref="A44:B44"/>
    <mergeCell ref="I13:I14"/>
    <mergeCell ref="C44:I44"/>
    <mergeCell ref="A72:B72"/>
    <mergeCell ref="C72:I72"/>
    <mergeCell ref="A13:A14"/>
    <mergeCell ref="B13:B14"/>
    <mergeCell ref="C13:C14"/>
    <mergeCell ref="A58:B58"/>
    <mergeCell ref="D13:D14"/>
  </mergeCells>
  <printOptions/>
  <pageMargins left="0.984251968503937" right="0.1968503937007874" top="0.3937007874015748" bottom="0.3937007874015748" header="0.31496062992125984" footer="0.31496062992125984"/>
  <pageSetup fitToHeight="2" horizontalDpi="600" verticalDpi="600" orientation="portrait" paperSize="9" scale="57" r:id="rId1"/>
  <rowBreaks count="1" manualBreakCount="1">
    <brk id="7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2016-10-07T10:38:33Z</dcterms:created>
  <dcterms:modified xsi:type="dcterms:W3CDTF">2016-10-18T07:25:35Z</dcterms:modified>
  <cp:category/>
  <cp:version/>
  <cp:contentType/>
  <cp:contentStatus/>
</cp:coreProperties>
</file>